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<sst xmlns="http://schemas.openxmlformats.org/spreadsheetml/2006/main" count="11" uniqueCount="11">
  <si>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Vctrl</t>
  </si>
  <si>
    <t>Hz Offset</t>
  </si>
  <si>
    <t>Offset</t>
  </si>
  <si>
    <t>26.000 MHz at 1.5840 V = Vtune</t>
  </si>
  <si>
    <t>deltaV</t>
  </si>
  <si>
    <t>deltaF</t>
  </si>
  <si>
    <t>dV/dF</t>
  </si>
  <si>
    <t>dF(Hz)/dV</t>
  </si>
  <si>
    <t>ppm/Hz</t>
  </si>
  <si>
    <t>50 Hz</t>
  </si>
  <si>
    <t>ppm/V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</si>
</sst>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0"/>
    <numFmt numFmtId="167" formatCode="0.00E+000"/>
  </numFmts>
  <fonts count="6">
    <font>
      <sz val="10"/>
      <name val="Arial"/>
      <family val="2"/>
    </font>
    <font>
      <b/>
      <sz val="13"/>
      <name val="QuickType II"/>
      <family val="2"/>
    </font>
    <font>
      <b/>
      <sz val="10"/>
      <name val="Arial"/>
      <family val="2"/>
    </font>
    <font>
      <b/>
      <sz val="12"/>
      <name val="Microsoft Sans Serif"/>
      <family val="2"/>
    </font>
    <font>
      <b/>
      <sz val="9"/>
      <name val="Arial"/>
      <family val="2"/>
    </font>
    <font>
      <b/>
      <sz val="11"/>
      <name val="Microsoft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Pletronics OHM40480526   26 MHz OCXO   Frequency vs Tuning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</c:strRef>
          </c:tx>
          <c:spPr>
            <a:ln w="127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Sheet1!$A$2:$A$14</c:f>
              <c:numCache/>
            </c:numRef>
          </c:xVal>
          <c:yVal>
            <c:numRef>
              <c:f>Sheet1!$C$2:$C$14</c:f>
              <c:numCache/>
            </c:numRef>
          </c:yVal>
          <c:smooth val="0"/>
        </c:ser>
        <c:axId val="66642337"/>
        <c:axId val="62910122"/>
      </c:scatterChart>
      <c:valAx>
        <c:axId val="66642337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Pin 1 tuning voltage,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910122"/>
        <c:crossesAt val="-200"/>
        <c:crossBetween val="midCat"/>
        <c:dispUnits/>
      </c:valAx>
      <c:valAx>
        <c:axId val="62910122"/>
        <c:scaling>
          <c:orientation val="minMax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Offset from 26.000 MHz (in 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6E6E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664233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13</xdr:row>
      <xdr:rowOff>28575</xdr:rowOff>
    </xdr:from>
    <xdr:to>
      <xdr:col>9</xdr:col>
      <xdr:colOff>666750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324100" y="2133600"/>
        <a:ext cx="52863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L9" sqref="L9"/>
    </sheetView>
  </sheetViews>
  <sheetFormatPr defaultColWidth="12.57421875" defaultRowHeight="12.75"/>
  <cols>
    <col min="1" max="16384" width="11.57421875" style="0" customWidth="1"/>
  </cols>
  <sheetData>
    <row r="1" spans="1:5" ht="12.75">
      <c r="A1" t="s">
        <v>0</v>
      </c>
      <c r="B1" t="s">
        <v>1</v>
      </c>
      <c r="C1" t="s">
        <v>2</v>
      </c>
      <c r="E1" t="s">
        <v>3</v>
      </c>
    </row>
    <row r="2" spans="1:3" ht="12.75">
      <c r="A2">
        <v>0.0645</v>
      </c>
      <c r="B2">
        <v>-45.6</v>
      </c>
      <c r="C2">
        <f>B2-$B$8</f>
        <v>-149.98867924528304</v>
      </c>
    </row>
    <row r="3" spans="1:3" ht="12.75">
      <c r="A3">
        <v>0.3299</v>
      </c>
      <c r="B3">
        <v>-11.3</v>
      </c>
      <c r="C3" s="1">
        <f>B3-$B$8</f>
        <v>-115.68867924528303</v>
      </c>
    </row>
    <row r="4" spans="1:3" ht="12.75">
      <c r="A4">
        <v>0.6219</v>
      </c>
      <c r="B4">
        <v>21.5</v>
      </c>
      <c r="C4" s="1">
        <f>B4-$B$8</f>
        <v>-82.88867924528303</v>
      </c>
    </row>
    <row r="5" spans="1:3" ht="12.75">
      <c r="A5">
        <v>0.9172</v>
      </c>
      <c r="B5">
        <v>50.4</v>
      </c>
      <c r="C5" s="1">
        <f>B5-$B$8</f>
        <v>-53.98867924528303</v>
      </c>
    </row>
    <row r="6" spans="1:3" ht="12.75">
      <c r="A6">
        <v>1.1675</v>
      </c>
      <c r="B6">
        <v>72.2</v>
      </c>
      <c r="C6" s="1">
        <f>B6-$B$8</f>
        <v>-32.188679245283026</v>
      </c>
    </row>
    <row r="7" spans="1:6" ht="12.75">
      <c r="A7">
        <v>1.4361000000000002</v>
      </c>
      <c r="B7">
        <v>93.5</v>
      </c>
      <c r="C7" s="1">
        <f>B7-$B$8</f>
        <v>-10.88867924528303</v>
      </c>
      <c r="E7" t="s">
        <v>4</v>
      </c>
      <c r="F7" s="1">
        <f>A9-A7</f>
        <v>0.27029999999999976</v>
      </c>
    </row>
    <row r="8" spans="1:6" ht="12.75">
      <c r="A8">
        <v>1.584</v>
      </c>
      <c r="B8" s="1">
        <f>B7+(D8*(B9-B7))</f>
        <v>104.38867924528303</v>
      </c>
      <c r="C8" s="1">
        <f>B8-$B$8</f>
        <v>0</v>
      </c>
      <c r="D8" s="1">
        <f>(A8-A7)/(A9-A7)</f>
        <v>0.5471698113207549</v>
      </c>
      <c r="E8" t="s">
        <v>5</v>
      </c>
      <c r="F8" s="1">
        <f>C9-C7</f>
        <v>19.900000000000006</v>
      </c>
    </row>
    <row r="9" spans="1:6" ht="12.75">
      <c r="A9">
        <v>1.7064</v>
      </c>
      <c r="B9">
        <v>113.4</v>
      </c>
      <c r="C9" s="1">
        <f>B9-$B$8</f>
        <v>9.011320754716976</v>
      </c>
      <c r="E9" t="s">
        <v>6</v>
      </c>
      <c r="F9" s="2">
        <f>F7/F8</f>
        <v>0.013582914572864306</v>
      </c>
    </row>
    <row r="10" spans="1:6" ht="12.75">
      <c r="A10">
        <v>1.9632</v>
      </c>
      <c r="B10">
        <v>130.5</v>
      </c>
      <c r="C10" s="1">
        <f>B10-$B$8</f>
        <v>26.11132075471697</v>
      </c>
      <c r="E10" t="s">
        <v>7</v>
      </c>
      <c r="F10" s="1">
        <f>F8/F7</f>
        <v>73.62190159082509</v>
      </c>
    </row>
    <row r="11" spans="1:9" ht="12.75">
      <c r="A11">
        <v>2.2121</v>
      </c>
      <c r="B11">
        <v>145.8</v>
      </c>
      <c r="C11" s="1">
        <f>B11-$B$8</f>
        <v>41.41132075471698</v>
      </c>
      <c r="E11" t="s">
        <v>8</v>
      </c>
      <c r="F11" s="3">
        <f>1000000/26000000</f>
        <v>0.038461538461538464</v>
      </c>
      <c r="H11" t="s">
        <v>9</v>
      </c>
      <c r="I11" s="1">
        <f>50*F11</f>
        <v>1.9230769230769231</v>
      </c>
    </row>
    <row r="12" spans="1:6" ht="12.75">
      <c r="A12">
        <v>2.4488</v>
      </c>
      <c r="B12">
        <v>158.3</v>
      </c>
      <c r="C12" s="1">
        <f>B12-$B$8</f>
        <v>53.91132075471698</v>
      </c>
      <c r="E12" t="s">
        <v>10</v>
      </c>
      <c r="F12" s="1">
        <f>F11*F10</f>
        <v>2.831611599647119</v>
      </c>
    </row>
    <row r="13" spans="1:3" ht="12.75">
      <c r="A13">
        <v>2.7016999999999998</v>
      </c>
      <c r="B13">
        <v>173</v>
      </c>
      <c r="C13" s="1">
        <f>B13-$B$8</f>
        <v>68.61132075471697</v>
      </c>
    </row>
    <row r="14" spans="1:3" ht="12.75">
      <c r="A14">
        <v>2.9521</v>
      </c>
      <c r="B14">
        <v>185.7</v>
      </c>
      <c r="C14" s="1">
        <f>B14-$B$8</f>
        <v>81.31132075471696</v>
      </c>
    </row>
    <row r="15" spans="1:3" ht="12.75">
      <c r="A15">
        <v>3.1934</v>
      </c>
      <c r="B15">
        <v>197.3</v>
      </c>
      <c r="C15" s="1">
        <f>B15-$B$8</f>
        <v>92.91132075471698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Beale</dc:creator>
  <cp:keywords/>
  <dc:description/>
  <cp:lastModifiedBy>John Beale</cp:lastModifiedBy>
  <dcterms:created xsi:type="dcterms:W3CDTF">2011-03-19T04:15:01Z</dcterms:created>
  <dcterms:modified xsi:type="dcterms:W3CDTF">2011-03-20T06:30:25Z</dcterms:modified>
  <cp:category/>
  <cp:version/>
  <cp:contentType/>
  <cp:contentStatus/>
  <cp:revision>3</cp:revision>
</cp:coreProperties>
</file>